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'дод.7'!$A$1:$H$58</definedName>
  </definedNames>
  <calcPr fullCalcOnLoad="1"/>
</workbook>
</file>

<file path=xl/sharedStrings.xml><?xml version="1.0" encoding="utf-8"?>
<sst xmlns="http://schemas.openxmlformats.org/spreadsheetml/2006/main" count="186" uniqueCount="132">
  <si>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</si>
  <si>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</si>
  <si>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</si>
  <si>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</si>
  <si>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</si>
  <si>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</si>
  <si>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</si>
  <si>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</si>
  <si>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250404</t>
  </si>
  <si>
    <t>091214 </t>
  </si>
  <si>
    <t>Інші установи та заклади</t>
  </si>
  <si>
    <t>03</t>
  </si>
  <si>
    <t>09</t>
  </si>
  <si>
    <t>180410 </t>
  </si>
  <si>
    <t>Управління міжнародного співробітництва та європейської інтеграції облдержадміністрації</t>
  </si>
  <si>
    <t>67</t>
  </si>
  <si>
    <t>210110</t>
  </si>
  <si>
    <t>Управління з питань надзвичайних ситуацій та цивільного захисту населення облдержадміністрації</t>
  </si>
  <si>
    <t>Програма організації рятування людей на водних об'єктах Рівненської області на 2013-2017 роки</t>
  </si>
  <si>
    <t>53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</si>
  <si>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</si>
  <si>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</si>
  <si>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>Обласна програма відпочинку та оздоровлення дітей на 2014-2017 роки</t>
  </si>
  <si>
    <t>Департамент соціального захисту населення облдержадміністрації</t>
  </si>
  <si>
    <t>15</t>
  </si>
  <si>
    <t>Інші видатки на соціальний захист населення</t>
  </si>
  <si>
    <t>090412</t>
  </si>
  <si>
    <t>Обласна програма „Ветеран” на 2014-2018 роки</t>
  </si>
  <si>
    <t>Обласна програма соціальної та матеріальної підтримки громадян, постраждалих внаслідок Чорнобильської катастрофи на 2012-2016 роки</t>
  </si>
  <si>
    <t>Обласна програма матеріальної підтримки найбільш незахищених верств населення на 2013-2017 роки, в тому числі</t>
  </si>
  <si>
    <t>Обласна програма матеріальної підтримки найбільш незахищених верств населення на 2013-2017 роки</t>
  </si>
  <si>
    <t>Обласна цільова соціальна програма підтримки сім"ї до 2016 року</t>
  </si>
  <si>
    <t>091214</t>
  </si>
  <si>
    <t>091102</t>
  </si>
  <si>
    <t>Програми i заходи центрiв соцiальних служб для сім'ї, дітей та молодi</t>
  </si>
  <si>
    <t>Департамент агропромислового розвитку облдержадміністрації</t>
  </si>
  <si>
    <t>грн.</t>
  </si>
  <si>
    <t>Управління у справах молоді  та спорту облдержадміністрації</t>
  </si>
  <si>
    <t>11</t>
  </si>
  <si>
    <t>091103</t>
  </si>
  <si>
    <t>091106</t>
  </si>
  <si>
    <t>091108</t>
  </si>
  <si>
    <t>Соціальні програми i заходи державних органiв у справах молоді</t>
  </si>
  <si>
    <t>Iншi видатки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</si>
  <si>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</si>
  <si>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Програма розвитку фізичної культури і спорту в Рівненській області на  2014-2016 роки, в тому числі
</t>
  </si>
  <si>
    <t>130102</t>
  </si>
  <si>
    <t>130104</t>
  </si>
  <si>
    <t>130105</t>
  </si>
  <si>
    <t>130106</t>
  </si>
  <si>
    <t>130112</t>
  </si>
  <si>
    <t>130114</t>
  </si>
  <si>
    <t>130115 </t>
  </si>
  <si>
    <t>130203</t>
  </si>
  <si>
    <t>130204</t>
  </si>
  <si>
    <t>Проведення навчально-тренувальних зборiв i змагань</t>
  </si>
  <si>
    <t>Видатки на утримання центрів з інвалідного спорту і реабілітаційних шкіл </t>
  </si>
  <si>
    <t>Проведення навчально-тренувальних зборiв i змагань та заходiв з iнвалiдного спорту</t>
  </si>
  <si>
    <t>Проведення заходів з нетрадиційних видів спорту і масових заходів з фізичної культури</t>
  </si>
  <si>
    <t>Забезпечення підготовки спортсменів вищих категорій школами вищої спортивної майстерності </t>
  </si>
  <si>
    <t>Центри "Спорт для всіх" та заходи з фізичної культури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</si>
  <si>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</si>
  <si>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 xml:space="preserve">Програма розвитку фізичної культури і спорту в Рівненській області на  2014-2016 роки                                        
</t>
  </si>
  <si>
    <t xml:space="preserve">Утримання апарату управління громадських фізкультурно-спортивних організацій </t>
  </si>
  <si>
    <t>0810</t>
  </si>
  <si>
    <t>1040</t>
  </si>
  <si>
    <t>1090</t>
  </si>
  <si>
    <t>0133</t>
  </si>
  <si>
    <t>Обласна цільова соціальна програма підтримки сім"ї до 2016 року, в тому числі</t>
  </si>
  <si>
    <t>60</t>
  </si>
  <si>
    <t>14</t>
  </si>
  <si>
    <t>0763</t>
  </si>
  <si>
    <t>160904</t>
  </si>
  <si>
    <t>Програма забезпечення проведення протиепізоотичних заходів у Рівненській області на 2015-2017 роки</t>
  </si>
  <si>
    <t>Департамент екології та природних ресурсів облдержадміністрації</t>
  </si>
  <si>
    <t xml:space="preserve">Організація та регулювання діяльності ветеринарних лікарень та ветеринарних лабораторій
</t>
  </si>
  <si>
    <t>Інша діяльність у сфері охорони навколишнього природного середовища </t>
  </si>
  <si>
    <t>240604</t>
  </si>
  <si>
    <t>240605</t>
  </si>
  <si>
    <t>Збереження природно-заповідного фонду</t>
  </si>
  <si>
    <t>Обласна програма охорони навколишнього природного середовища на 2012-2016 роки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</si>
  <si>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</si>
  <si>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47</t>
  </si>
  <si>
    <t>Департамент  з питань будівництва та архітектури облдержадміністрації</t>
  </si>
  <si>
    <t>Управління охорони здоров’я  облдержадміністрації</t>
  </si>
  <si>
    <t>0511</t>
  </si>
  <si>
    <t>0520</t>
  </si>
  <si>
    <t>0540</t>
  </si>
  <si>
    <t>Перший заступник голови обласної ради</t>
  </si>
  <si>
    <t>Всього</t>
  </si>
  <si>
    <t>1060</t>
  </si>
  <si>
    <t>0490</t>
  </si>
  <si>
    <t>0320</t>
  </si>
  <si>
    <t>0411</t>
  </si>
  <si>
    <t>0421</t>
  </si>
  <si>
    <t>Рівненська обласна державна адміністрація</t>
  </si>
  <si>
    <t>Інші заходи, пов'язані з економічною діяльністю</t>
  </si>
  <si>
    <t>Заходи з організації рятування на водах</t>
  </si>
  <si>
    <t>Надання пільгового довгострокового кредиту громадянам на будівництво (реконструкцію) та придбання житла</t>
  </si>
  <si>
    <t>250908</t>
  </si>
  <si>
    <t>Обласна програма забезпечення молоді житлом на 2013-2017 роки</t>
  </si>
  <si>
    <t xml:space="preserve">Перелік місцевих (регіональних) програм, які фінансуватимуться за рахунок коштів
обласного бюджету  у 2016 році
</t>
  </si>
  <si>
    <t>Обласна програма розвитку міжнародного  співробітництва та міжрегіональної співпраці на 2016-2018 роки</t>
  </si>
  <si>
    <t>40</t>
  </si>
  <si>
    <t>Департамент житлово-комунального господарства, енергетики та енергоефективності облдержадміністрації</t>
  </si>
  <si>
    <t>180107</t>
  </si>
  <si>
    <t>0470</t>
  </si>
  <si>
    <t xml:space="preserve">Фінансування енергозберігаючих заходів  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</si>
  <si>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</si>
  <si>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200100</t>
  </si>
  <si>
    <t>Охорона та раціональне використання водних ресурсів</t>
  </si>
  <si>
    <t>200200</t>
  </si>
  <si>
    <t>Охорона та раціональне використання земель</t>
  </si>
  <si>
    <t>Програма підтримки фермерських господарств Рівненської області на 2016-2020 роки</t>
  </si>
  <si>
    <t>Обласна цільова програма індивідуального житлового будівництва у сільській місцевості "Власний дім" на 2016-2020 роки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</si>
  <si>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</si>
  <si>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 </t>
  </si>
  <si>
    <t>24</t>
  </si>
  <si>
    <t>Управління культури і туризму облдержадміністрації</t>
  </si>
  <si>
    <t>Програма підтримки книговидання, сприяння книгорозповсюдженню та популяризації історичних досліджень у Рівненській області на 2015-2017 роки</t>
  </si>
  <si>
    <t>Інші видатки (утримання науково-редакційної групи книги "Реабілітовані історією. Рівненська область")</t>
  </si>
  <si>
    <t>М.М.Драганчук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</si>
  <si>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</si>
  <si>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081008</t>
  </si>
  <si>
    <t>Обласна цільова соціальна програма протидії ВІЛ-інфекції/СНІДу на 2015-2018 роки</t>
  </si>
  <si>
    <t>Програми і централізовані заходи профілактики СНІДу</t>
  </si>
  <si>
    <t>в т.ч. за рахунок медичної субвенції</t>
  </si>
  <si>
    <t xml:space="preserve"> Інші установи та заклади  </t>
  </si>
  <si>
    <t>Інші видатки (видатки на стипендії   провідним спортсменам  та кращим тренерам області, одноразова грошова винагорода спортсменам області)</t>
  </si>
  <si>
    <t>Обласна програма підтримки молоді  на 2016-2020 роки, в тому числі</t>
  </si>
  <si>
    <t>Обласна програма підтримки молоді на 2016-2020 роки</t>
  </si>
  <si>
    <t>Додаток 7
до рішення Рівненської обласної ради
"Про обласний бюджет на 2016 рік"
від 25.12.2015 №28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</si>
</sst>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184" fontId="31" fillId="0" borderId="17" xfId="95" applyNumberFormat="1" applyFont="1" applyBorder="1">
      <alignment vertical="top"/>
      <protection/>
    </xf>
    <xf numFmtId="0" fontId="27" fillId="0" borderId="17" xfId="0" applyFont="1" applyBorder="1" applyAlignment="1">
      <alignment horizontal="center" vertical="center" wrapText="1"/>
    </xf>
    <xf numFmtId="184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6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5" fillId="0" borderId="17" xfId="0" applyNumberFormat="1" applyFont="1" applyBorder="1" applyAlignment="1">
      <alignment horizontal="center" vertical="top" wrapText="1"/>
    </xf>
    <xf numFmtId="49" fontId="36" fillId="49" borderId="17" xfId="0" applyNumberFormat="1" applyFont="1" applyFill="1" applyBorder="1" applyAlignment="1">
      <alignment horizontal="center" vertical="top" wrapText="1"/>
    </xf>
    <xf numFmtId="49" fontId="37" fillId="49" borderId="17" xfId="0" applyNumberFormat="1" applyFont="1" applyFill="1" applyBorder="1" applyAlignment="1">
      <alignment vertical="top" wrapText="1"/>
    </xf>
    <xf numFmtId="49" fontId="35" fillId="0" borderId="17" xfId="0" applyNumberFormat="1" applyFont="1" applyBorder="1" applyAlignment="1">
      <alignment horizontal="center" vertical="top" wrapText="1"/>
    </xf>
    <xf numFmtId="49" fontId="26" fillId="49" borderId="17" xfId="0" applyNumberFormat="1" applyFont="1" applyFill="1" applyBorder="1" applyAlignment="1">
      <alignment horizontal="center" vertical="center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5" fillId="0" borderId="17" xfId="0" applyNumberFormat="1" applyFont="1" applyBorder="1" applyAlignment="1">
      <alignment horizontal="left" vertical="top" wrapText="1"/>
    </xf>
    <xf numFmtId="49" fontId="35" fillId="55" borderId="17" xfId="0" applyNumberFormat="1" applyFont="1" applyFill="1" applyBorder="1" applyAlignment="1" applyProtection="1">
      <alignment vertical="top" wrapText="1"/>
      <protection locked="0"/>
    </xf>
    <xf numFmtId="49" fontId="36" fillId="49" borderId="17" xfId="0" applyNumberFormat="1" applyFont="1" applyFill="1" applyBorder="1" applyAlignment="1" applyProtection="1">
      <alignment vertical="top" wrapText="1"/>
      <protection locked="0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49" fontId="38" fillId="0" borderId="17" xfId="0" applyNumberFormat="1" applyFont="1" applyBorder="1" applyAlignment="1" applyProtection="1">
      <alignment vertical="top" wrapText="1"/>
      <protection locked="0"/>
    </xf>
    <xf numFmtId="49" fontId="36" fillId="49" borderId="17" xfId="0" applyNumberFormat="1" applyFont="1" applyFill="1" applyBorder="1" applyAlignment="1" applyProtection="1">
      <alignment vertical="top" wrapText="1"/>
      <protection locked="0"/>
    </xf>
    <xf numFmtId="0" fontId="30" fillId="0" borderId="17" xfId="0" applyNumberFormat="1" applyFont="1" applyBorder="1" applyAlignment="1" applyProtection="1">
      <alignment vertical="top" wrapText="1"/>
      <protection locked="0"/>
    </xf>
    <xf numFmtId="184" fontId="38" fillId="0" borderId="17" xfId="95" applyNumberFormat="1" applyFont="1" applyBorder="1" applyAlignment="1">
      <alignment vertical="top" wrapText="1"/>
      <protection/>
    </xf>
    <xf numFmtId="184" fontId="39" fillId="49" borderId="17" xfId="95" applyNumberFormat="1" applyFont="1" applyFill="1" applyBorder="1">
      <alignment vertical="top"/>
      <protection/>
    </xf>
    <xf numFmtId="184" fontId="40" fillId="0" borderId="17" xfId="95" applyNumberFormat="1" applyFont="1" applyBorder="1">
      <alignment vertical="top"/>
      <protection/>
    </xf>
    <xf numFmtId="3" fontId="30" fillId="0" borderId="17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Border="1" applyAlignment="1" applyProtection="1">
      <alignment horizontal="center" vertical="top" wrapText="1"/>
      <protection locked="0"/>
    </xf>
    <xf numFmtId="184" fontId="39" fillId="0" borderId="17" xfId="95" applyNumberFormat="1" applyFont="1" applyBorder="1">
      <alignment vertical="top"/>
      <protection/>
    </xf>
    <xf numFmtId="184" fontId="19" fillId="0" borderId="17" xfId="95" applyNumberFormat="1" applyFont="1" applyBorder="1">
      <alignment vertical="top"/>
      <protection/>
    </xf>
    <xf numFmtId="184" fontId="39" fillId="0" borderId="17" xfId="95" applyNumberFormat="1" applyFont="1" applyBorder="1" applyAlignment="1">
      <alignment horizontal="center" vertical="top" wrapText="1"/>
      <protection/>
    </xf>
    <xf numFmtId="3" fontId="30" fillId="0" borderId="17" xfId="0" applyNumberFormat="1" applyFont="1" applyFill="1" applyBorder="1" applyAlignment="1">
      <alignment horizontal="left" vertical="top" wrapText="1"/>
    </xf>
    <xf numFmtId="49" fontId="38" fillId="0" borderId="17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center" wrapText="1"/>
    </xf>
    <xf numFmtId="184" fontId="41" fillId="0" borderId="17" xfId="0" applyNumberFormat="1" applyFont="1" applyBorder="1" applyAlignment="1">
      <alignment vertical="justify"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84" fontId="39" fillId="49" borderId="17" xfId="95" applyNumberFormat="1" applyFont="1" applyFill="1" applyBorder="1" applyAlignment="1">
      <alignment horizontal="center" vertical="center"/>
      <protection/>
    </xf>
    <xf numFmtId="49" fontId="30" fillId="0" borderId="17" xfId="0" applyNumberFormat="1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84" fontId="20" fillId="49" borderId="17" xfId="95" applyNumberFormat="1" applyFont="1" applyFill="1" applyBorder="1" applyAlignment="1">
      <alignment horizontal="center" vertical="center"/>
      <protection/>
    </xf>
    <xf numFmtId="4" fontId="20" fillId="49" borderId="17" xfId="95" applyNumberFormat="1" applyFont="1" applyFill="1" applyBorder="1">
      <alignment vertical="top"/>
      <protection/>
    </xf>
    <xf numFmtId="184" fontId="30" fillId="0" borderId="17" xfId="95" applyNumberFormat="1" applyFont="1" applyBorder="1" applyAlignment="1">
      <alignment vertical="top" wrapText="1"/>
      <protection/>
    </xf>
    <xf numFmtId="4" fontId="19" fillId="0" borderId="17" xfId="95" applyNumberFormat="1" applyFont="1" applyBorder="1">
      <alignment vertical="top"/>
      <protection/>
    </xf>
    <xf numFmtId="4" fontId="20" fillId="0" borderId="17" xfId="95" applyNumberFormat="1" applyFont="1" applyFill="1" applyBorder="1">
      <alignment vertical="top"/>
      <protection/>
    </xf>
    <xf numFmtId="4" fontId="39" fillId="49" borderId="17" xfId="95" applyNumberFormat="1" applyFont="1" applyFill="1" applyBorder="1">
      <alignment vertical="top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49" fontId="42" fillId="0" borderId="17" xfId="0" applyNumberFormat="1" applyFont="1" applyBorder="1" applyAlignment="1" applyProtection="1">
      <alignment vertical="top" wrapText="1"/>
      <protection locked="0"/>
    </xf>
    <xf numFmtId="184" fontId="43" fillId="0" borderId="17" xfId="95" applyNumberFormat="1" applyFont="1" applyBorder="1">
      <alignment vertical="top"/>
      <protection/>
    </xf>
    <xf numFmtId="0" fontId="42" fillId="0" borderId="17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D1">
      <selection activeCell="B3" sqref="B3:H3"/>
    </sheetView>
  </sheetViews>
  <sheetFormatPr defaultColWidth="9.16015625" defaultRowHeight="12.75"/>
  <cols>
    <col min="1" max="1" width="3.83203125" style="3" hidden="1" customWidth="1"/>
    <col min="2" max="2" width="15.5" style="12" customWidth="1"/>
    <col min="3" max="3" width="17.83203125" style="12" customWidth="1"/>
    <col min="4" max="4" width="50.83203125" style="3" customWidth="1"/>
    <col min="5" max="5" width="68.5" style="3" customWidth="1"/>
    <col min="6" max="8" width="21.16015625" style="3" customWidth="1"/>
    <col min="9" max="9" width="4.33203125" style="2" customWidth="1"/>
    <col min="10" max="10" width="11.66015625" style="2" bestFit="1" customWidth="1"/>
    <col min="11" max="16384" width="9.16015625" style="2" customWidth="1"/>
  </cols>
  <sheetData>
    <row r="1" spans="1:8" s="6" customFormat="1" ht="13.5" customHeight="1">
      <c r="A1" s="5"/>
      <c r="B1" s="67"/>
      <c r="C1" s="67"/>
      <c r="D1" s="67"/>
      <c r="E1" s="67"/>
      <c r="F1" s="67"/>
      <c r="G1" s="67"/>
      <c r="H1" s="67"/>
    </row>
    <row r="2" spans="6:8" ht="63" customHeight="1">
      <c r="F2" s="68" t="s">
        <v>131</v>
      </c>
      <c r="G2" s="68"/>
      <c r="H2" s="68"/>
    </row>
    <row r="3" spans="1:8" ht="45.75" customHeight="1">
      <c r="A3" s="1"/>
      <c r="B3" s="69" t="s">
        <v>101</v>
      </c>
      <c r="C3" s="69"/>
      <c r="D3" s="69"/>
      <c r="E3" s="69"/>
      <c r="F3" s="69"/>
      <c r="G3" s="69"/>
      <c r="H3" s="69"/>
    </row>
    <row r="4" spans="2:8" ht="18.75">
      <c r="B4" s="13"/>
      <c r="C4" s="13"/>
      <c r="D4" s="4"/>
      <c r="E4" s="17"/>
      <c r="F4" s="17"/>
      <c r="G4" s="18"/>
      <c r="H4" s="7" t="s">
        <v>36</v>
      </c>
    </row>
    <row r="5" spans="1:8" ht="107.25" customHeight="1">
      <c r="A5" s="16"/>
      <c r="B5" s="54" t="s">
        <v>6</v>
      </c>
      <c r="C5" s="54" t="s">
        <v>2</v>
      </c>
      <c r="D5" s="54" t="s">
        <v>7</v>
      </c>
      <c r="E5" s="8" t="s">
        <v>4</v>
      </c>
      <c r="F5" s="19" t="s">
        <v>0</v>
      </c>
      <c r="G5" s="8" t="s">
        <v>1</v>
      </c>
      <c r="H5" s="8" t="s">
        <v>5</v>
      </c>
    </row>
    <row r="6" spans="1:8" s="27" customFormat="1" ht="31.5" customHeight="1">
      <c r="A6" s="26"/>
      <c r="B6" s="22" t="s">
        <v>11</v>
      </c>
      <c r="C6" s="25"/>
      <c r="D6" s="23" t="s">
        <v>95</v>
      </c>
      <c r="E6" s="51" t="s">
        <v>89</v>
      </c>
      <c r="F6" s="36">
        <f>F7</f>
        <v>597700</v>
      </c>
      <c r="G6" s="36">
        <f>G7</f>
        <v>0</v>
      </c>
      <c r="H6" s="36">
        <f>H7</f>
        <v>597700</v>
      </c>
    </row>
    <row r="7" spans="2:8" ht="62.25" customHeight="1">
      <c r="B7" s="24" t="s">
        <v>9</v>
      </c>
      <c r="C7" s="52" t="s">
        <v>66</v>
      </c>
      <c r="D7" s="28" t="s">
        <v>10</v>
      </c>
      <c r="E7" s="35" t="s">
        <v>122</v>
      </c>
      <c r="F7" s="9">
        <v>597700</v>
      </c>
      <c r="G7" s="9"/>
      <c r="H7" s="9">
        <f>F7+G7</f>
        <v>597700</v>
      </c>
    </row>
    <row r="8" spans="1:8" s="27" customFormat="1" ht="50.25" customHeight="1">
      <c r="A8" s="26"/>
      <c r="B8" s="22" t="s">
        <v>12</v>
      </c>
      <c r="C8" s="25"/>
      <c r="D8" s="30" t="s">
        <v>14</v>
      </c>
      <c r="E8" s="51" t="s">
        <v>89</v>
      </c>
      <c r="F8" s="36">
        <f>F9</f>
        <v>100000</v>
      </c>
      <c r="G8" s="36">
        <f>G9</f>
        <v>0</v>
      </c>
      <c r="H8" s="36">
        <f>F8+G8</f>
        <v>100000</v>
      </c>
    </row>
    <row r="9" spans="2:8" ht="34.5" customHeight="1">
      <c r="B9" s="21" t="s">
        <v>13</v>
      </c>
      <c r="C9" s="52" t="s">
        <v>93</v>
      </c>
      <c r="D9" s="31" t="s">
        <v>96</v>
      </c>
      <c r="E9" s="35" t="s">
        <v>102</v>
      </c>
      <c r="F9" s="9">
        <v>100000</v>
      </c>
      <c r="G9" s="9"/>
      <c r="H9" s="9">
        <f>F9+G9</f>
        <v>100000</v>
      </c>
    </row>
    <row r="10" spans="1:8" s="27" customFormat="1" ht="33" customHeight="1">
      <c r="A10" s="26"/>
      <c r="B10" s="22" t="s">
        <v>38</v>
      </c>
      <c r="C10" s="25"/>
      <c r="D10" s="33" t="s">
        <v>37</v>
      </c>
      <c r="E10" s="51" t="s">
        <v>89</v>
      </c>
      <c r="F10" s="36">
        <f>F11+F15+F14+F26</f>
        <v>21982900</v>
      </c>
      <c r="G10" s="36">
        <f>G11+G15+G14+G26</f>
        <v>120950</v>
      </c>
      <c r="H10" s="36">
        <f>H11+H15+H14+H26</f>
        <v>22103850</v>
      </c>
    </row>
    <row r="11" spans="2:8" ht="31.5" customHeight="1">
      <c r="B11" s="21"/>
      <c r="C11" s="14"/>
      <c r="D11" s="31"/>
      <c r="E11" s="40" t="s">
        <v>129</v>
      </c>
      <c r="F11" s="41">
        <f>F12+F13</f>
        <v>1334100</v>
      </c>
      <c r="G11" s="41">
        <f>G12+G13</f>
        <v>0</v>
      </c>
      <c r="H11" s="41">
        <f aca="true" t="shared" si="0" ref="H11:H29">F11+G11</f>
        <v>1334100</v>
      </c>
    </row>
    <row r="12" spans="2:8" ht="31.5" customHeight="1">
      <c r="B12" s="21" t="s">
        <v>39</v>
      </c>
      <c r="C12" s="52" t="s">
        <v>65</v>
      </c>
      <c r="D12" s="31" t="s">
        <v>42</v>
      </c>
      <c r="E12" s="34" t="s">
        <v>130</v>
      </c>
      <c r="F12" s="9">
        <v>864100</v>
      </c>
      <c r="G12" s="9"/>
      <c r="H12" s="9">
        <f t="shared" si="0"/>
        <v>864100</v>
      </c>
    </row>
    <row r="13" spans="2:8" ht="22.5" customHeight="1">
      <c r="B13" s="21" t="s">
        <v>40</v>
      </c>
      <c r="C13" s="52" t="s">
        <v>65</v>
      </c>
      <c r="D13" s="31" t="s">
        <v>43</v>
      </c>
      <c r="E13" s="34" t="s">
        <v>130</v>
      </c>
      <c r="F13" s="9">
        <v>470000</v>
      </c>
      <c r="G13" s="9"/>
      <c r="H13" s="9">
        <f t="shared" si="0"/>
        <v>470000</v>
      </c>
    </row>
    <row r="14" spans="2:8" ht="78" customHeight="1">
      <c r="B14" s="21" t="s">
        <v>41</v>
      </c>
      <c r="C14" s="52" t="s">
        <v>65</v>
      </c>
      <c r="D14" s="31" t="s">
        <v>44</v>
      </c>
      <c r="E14" s="34" t="s">
        <v>22</v>
      </c>
      <c r="F14" s="9">
        <f>3862000+1000000</f>
        <v>4862000</v>
      </c>
      <c r="G14" s="9"/>
      <c r="H14" s="9">
        <f t="shared" si="0"/>
        <v>4862000</v>
      </c>
    </row>
    <row r="15" spans="2:8" ht="35.25" customHeight="1">
      <c r="B15" s="21"/>
      <c r="C15" s="53"/>
      <c r="D15" s="31"/>
      <c r="E15" s="40" t="s">
        <v>45</v>
      </c>
      <c r="F15" s="41">
        <f>SUM(F16:F25)</f>
        <v>15786800</v>
      </c>
      <c r="G15" s="41">
        <f>SUM(G16:G25)</f>
        <v>0</v>
      </c>
      <c r="H15" s="41">
        <f t="shared" si="0"/>
        <v>15786800</v>
      </c>
    </row>
    <row r="16" spans="2:8" ht="31.5" customHeight="1">
      <c r="B16" s="21" t="s">
        <v>46</v>
      </c>
      <c r="C16" s="52" t="s">
        <v>64</v>
      </c>
      <c r="D16" s="31" t="s">
        <v>55</v>
      </c>
      <c r="E16" s="34" t="s">
        <v>62</v>
      </c>
      <c r="F16" s="9">
        <v>2650000</v>
      </c>
      <c r="G16" s="9"/>
      <c r="H16" s="9">
        <f t="shared" si="0"/>
        <v>2650000</v>
      </c>
    </row>
    <row r="17" spans="2:8" ht="31.5" customHeight="1">
      <c r="B17" s="21" t="s">
        <v>47</v>
      </c>
      <c r="C17" s="52" t="s">
        <v>64</v>
      </c>
      <c r="D17" s="31" t="s">
        <v>56</v>
      </c>
      <c r="E17" s="34" t="s">
        <v>62</v>
      </c>
      <c r="F17" s="9">
        <v>3961300</v>
      </c>
      <c r="G17" s="9"/>
      <c r="H17" s="9">
        <f t="shared" si="0"/>
        <v>3961300</v>
      </c>
    </row>
    <row r="18" spans="2:8" ht="46.5" customHeight="1">
      <c r="B18" s="21" t="s">
        <v>48</v>
      </c>
      <c r="C18" s="52" t="s">
        <v>64</v>
      </c>
      <c r="D18" s="31" t="s">
        <v>57</v>
      </c>
      <c r="E18" s="34" t="s">
        <v>62</v>
      </c>
      <c r="F18" s="9">
        <v>1219000</v>
      </c>
      <c r="G18" s="9"/>
      <c r="H18" s="9">
        <f t="shared" si="0"/>
        <v>1219000</v>
      </c>
    </row>
    <row r="19" spans="2:8" ht="33" customHeight="1">
      <c r="B19" s="21" t="s">
        <v>49</v>
      </c>
      <c r="C19" s="52" t="s">
        <v>64</v>
      </c>
      <c r="D19" s="31" t="s">
        <v>58</v>
      </c>
      <c r="E19" s="34" t="s">
        <v>62</v>
      </c>
      <c r="F19" s="9">
        <v>280000</v>
      </c>
      <c r="G19" s="9"/>
      <c r="H19" s="9">
        <f t="shared" si="0"/>
        <v>280000</v>
      </c>
    </row>
    <row r="20" spans="2:8" ht="63" customHeight="1">
      <c r="B20" s="21" t="s">
        <v>50</v>
      </c>
      <c r="C20" s="52" t="s">
        <v>64</v>
      </c>
      <c r="D20" s="31" t="s">
        <v>128</v>
      </c>
      <c r="E20" s="34" t="s">
        <v>62</v>
      </c>
      <c r="F20" s="9">
        <v>1529100</v>
      </c>
      <c r="G20" s="9"/>
      <c r="H20" s="9">
        <f t="shared" si="0"/>
        <v>1529100</v>
      </c>
    </row>
    <row r="21" spans="2:8" ht="47.25" customHeight="1">
      <c r="B21" s="21" t="s">
        <v>51</v>
      </c>
      <c r="C21" s="52" t="s">
        <v>64</v>
      </c>
      <c r="D21" s="31" t="s">
        <v>59</v>
      </c>
      <c r="E21" s="34" t="s">
        <v>62</v>
      </c>
      <c r="F21" s="9">
        <v>3978500</v>
      </c>
      <c r="G21" s="9"/>
      <c r="H21" s="9">
        <f t="shared" si="0"/>
        <v>3978500</v>
      </c>
    </row>
    <row r="22" spans="2:8" ht="31.5" customHeight="1">
      <c r="B22" s="21" t="s">
        <v>52</v>
      </c>
      <c r="C22" s="52" t="s">
        <v>64</v>
      </c>
      <c r="D22" s="31" t="s">
        <v>60</v>
      </c>
      <c r="E22" s="34" t="s">
        <v>62</v>
      </c>
      <c r="F22" s="9">
        <v>1023900</v>
      </c>
      <c r="G22" s="9"/>
      <c r="H22" s="9">
        <f t="shared" si="0"/>
        <v>1023900</v>
      </c>
    </row>
    <row r="23" spans="2:8" ht="81" customHeight="1">
      <c r="B23" s="21" t="s">
        <v>115</v>
      </c>
      <c r="C23" s="52" t="s">
        <v>64</v>
      </c>
      <c r="D23" s="31" t="s">
        <v>116</v>
      </c>
      <c r="E23" s="34" t="s">
        <v>62</v>
      </c>
      <c r="F23" s="9">
        <v>15700</v>
      </c>
      <c r="G23" s="9"/>
      <c r="H23" s="9">
        <f t="shared" si="0"/>
        <v>15700</v>
      </c>
    </row>
    <row r="24" spans="2:8" ht="79.5" customHeight="1">
      <c r="B24" s="21" t="s">
        <v>53</v>
      </c>
      <c r="C24" s="52" t="s">
        <v>64</v>
      </c>
      <c r="D24" s="31" t="s">
        <v>61</v>
      </c>
      <c r="E24" s="34" t="s">
        <v>62</v>
      </c>
      <c r="F24" s="9">
        <v>546500</v>
      </c>
      <c r="G24" s="9"/>
      <c r="H24" s="9">
        <f t="shared" si="0"/>
        <v>546500</v>
      </c>
    </row>
    <row r="25" spans="2:8" ht="33" customHeight="1">
      <c r="B25" s="21" t="s">
        <v>54</v>
      </c>
      <c r="C25" s="52" t="s">
        <v>64</v>
      </c>
      <c r="D25" s="31" t="s">
        <v>63</v>
      </c>
      <c r="E25" s="34" t="s">
        <v>62</v>
      </c>
      <c r="F25" s="9">
        <v>582800</v>
      </c>
      <c r="G25" s="9"/>
      <c r="H25" s="9">
        <f t="shared" si="0"/>
        <v>582800</v>
      </c>
    </row>
    <row r="26" spans="2:8" ht="48" customHeight="1">
      <c r="B26" s="21" t="s">
        <v>99</v>
      </c>
      <c r="C26" s="52" t="s">
        <v>90</v>
      </c>
      <c r="D26" s="31" t="s">
        <v>98</v>
      </c>
      <c r="E26" s="34" t="s">
        <v>100</v>
      </c>
      <c r="F26" s="9"/>
      <c r="G26" s="9">
        <v>120950</v>
      </c>
      <c r="H26" s="9">
        <f t="shared" si="0"/>
        <v>120950</v>
      </c>
    </row>
    <row r="27" spans="2:8" ht="30.75" customHeight="1">
      <c r="B27" s="22" t="s">
        <v>70</v>
      </c>
      <c r="C27" s="25"/>
      <c r="D27" s="30" t="s">
        <v>84</v>
      </c>
      <c r="E27" s="51" t="s">
        <v>89</v>
      </c>
      <c r="F27" s="36">
        <f>F28</f>
        <v>1874300</v>
      </c>
      <c r="G27" s="36">
        <f>G28</f>
        <v>0</v>
      </c>
      <c r="H27" s="36">
        <f>H28</f>
        <v>1874300</v>
      </c>
    </row>
    <row r="28" spans="2:8" ht="33" customHeight="1">
      <c r="B28" s="21" t="s">
        <v>123</v>
      </c>
      <c r="C28" s="52" t="s">
        <v>71</v>
      </c>
      <c r="D28" s="31" t="s">
        <v>125</v>
      </c>
      <c r="E28" s="34" t="s">
        <v>124</v>
      </c>
      <c r="F28" s="9">
        <v>1874300</v>
      </c>
      <c r="G28" s="9"/>
      <c r="H28" s="9">
        <f t="shared" si="0"/>
        <v>1874300</v>
      </c>
    </row>
    <row r="29" spans="2:8" ht="32.25" customHeight="1">
      <c r="B29" s="21"/>
      <c r="C29" s="52"/>
      <c r="D29" s="63" t="s">
        <v>126</v>
      </c>
      <c r="E29" s="65" t="s">
        <v>124</v>
      </c>
      <c r="F29" s="64">
        <v>254300</v>
      </c>
      <c r="G29" s="9"/>
      <c r="H29" s="64">
        <f t="shared" si="0"/>
        <v>254300</v>
      </c>
    </row>
    <row r="30" spans="1:8" s="27" customFormat="1" ht="33" customHeight="1">
      <c r="A30" s="26"/>
      <c r="B30" s="22" t="s">
        <v>24</v>
      </c>
      <c r="C30" s="25"/>
      <c r="D30" s="30" t="s">
        <v>23</v>
      </c>
      <c r="E30" s="51" t="s">
        <v>89</v>
      </c>
      <c r="F30" s="36">
        <f>F31+F32+F33+F37+F36</f>
        <v>8747100</v>
      </c>
      <c r="G30" s="36">
        <f>G31+G32+G33</f>
        <v>0</v>
      </c>
      <c r="H30" s="36">
        <f>F30+G30</f>
        <v>8747100</v>
      </c>
    </row>
    <row r="31" spans="2:8" ht="30.75" customHeight="1">
      <c r="B31" s="24" t="s">
        <v>26</v>
      </c>
      <c r="C31" s="52" t="s">
        <v>66</v>
      </c>
      <c r="D31" s="28" t="s">
        <v>25</v>
      </c>
      <c r="E31" s="35" t="s">
        <v>27</v>
      </c>
      <c r="F31" s="9">
        <v>350000</v>
      </c>
      <c r="G31" s="9"/>
      <c r="H31" s="9">
        <f aca="true" t="shared" si="1" ref="H31:H41">F31+G31</f>
        <v>350000</v>
      </c>
    </row>
    <row r="32" spans="2:8" ht="51" customHeight="1">
      <c r="B32" s="24" t="s">
        <v>26</v>
      </c>
      <c r="C32" s="52" t="s">
        <v>66</v>
      </c>
      <c r="D32" s="28" t="s">
        <v>25</v>
      </c>
      <c r="E32" s="35" t="s">
        <v>28</v>
      </c>
      <c r="F32" s="9">
        <v>50000</v>
      </c>
      <c r="G32" s="9"/>
      <c r="H32" s="9">
        <f t="shared" si="1"/>
        <v>50000</v>
      </c>
    </row>
    <row r="33" spans="2:8" ht="45.75" customHeight="1">
      <c r="B33" s="24"/>
      <c r="C33" s="52"/>
      <c r="D33" s="28"/>
      <c r="E33" s="43" t="s">
        <v>29</v>
      </c>
      <c r="F33" s="37">
        <f>F34+F35</f>
        <v>7646900</v>
      </c>
      <c r="G33" s="37"/>
      <c r="H33" s="37">
        <f t="shared" si="1"/>
        <v>7646900</v>
      </c>
    </row>
    <row r="34" spans="2:8" ht="33" customHeight="1">
      <c r="B34" s="24" t="s">
        <v>26</v>
      </c>
      <c r="C34" s="52" t="s">
        <v>66</v>
      </c>
      <c r="D34" s="28" t="s">
        <v>25</v>
      </c>
      <c r="E34" s="35" t="s">
        <v>30</v>
      </c>
      <c r="F34" s="9">
        <f>1927600+1000000</f>
        <v>2927600</v>
      </c>
      <c r="G34" s="9"/>
      <c r="H34" s="9">
        <f t="shared" si="1"/>
        <v>2927600</v>
      </c>
    </row>
    <row r="35" spans="2:8" ht="33" customHeight="1">
      <c r="B35" s="24" t="s">
        <v>32</v>
      </c>
      <c r="C35" s="52" t="s">
        <v>66</v>
      </c>
      <c r="D35" s="28" t="s">
        <v>127</v>
      </c>
      <c r="E35" s="35" t="s">
        <v>30</v>
      </c>
      <c r="F35" s="42">
        <v>4719300</v>
      </c>
      <c r="G35" s="9"/>
      <c r="H35" s="9">
        <f t="shared" si="1"/>
        <v>4719300</v>
      </c>
    </row>
    <row r="36" spans="2:8" ht="32.25" customHeight="1">
      <c r="B36" s="24" t="s">
        <v>33</v>
      </c>
      <c r="C36" s="52" t="s">
        <v>65</v>
      </c>
      <c r="D36" s="28" t="s">
        <v>34</v>
      </c>
      <c r="E36" s="34" t="s">
        <v>130</v>
      </c>
      <c r="F36" s="9">
        <v>86785</v>
      </c>
      <c r="G36" s="9"/>
      <c r="H36" s="9">
        <f t="shared" si="1"/>
        <v>86785</v>
      </c>
    </row>
    <row r="37" spans="2:8" ht="32.25" customHeight="1">
      <c r="B37" s="24"/>
      <c r="C37" s="52"/>
      <c r="D37" s="28"/>
      <c r="E37" s="43" t="s">
        <v>68</v>
      </c>
      <c r="F37" s="37">
        <f>F38+F39</f>
        <v>613415</v>
      </c>
      <c r="G37" s="37"/>
      <c r="H37" s="37">
        <f>H38+H39</f>
        <v>613415</v>
      </c>
    </row>
    <row r="38" spans="2:8" ht="33" customHeight="1">
      <c r="B38" s="24" t="s">
        <v>33</v>
      </c>
      <c r="C38" s="52" t="s">
        <v>65</v>
      </c>
      <c r="D38" s="28" t="s">
        <v>34</v>
      </c>
      <c r="E38" s="35" t="s">
        <v>31</v>
      </c>
      <c r="F38" s="9">
        <v>25715</v>
      </c>
      <c r="G38" s="9"/>
      <c r="H38" s="9">
        <f t="shared" si="1"/>
        <v>25715</v>
      </c>
    </row>
    <row r="39" spans="2:8" ht="33" customHeight="1">
      <c r="B39" s="21" t="s">
        <v>40</v>
      </c>
      <c r="C39" s="52" t="s">
        <v>65</v>
      </c>
      <c r="D39" s="31" t="s">
        <v>43</v>
      </c>
      <c r="E39" s="35" t="s">
        <v>31</v>
      </c>
      <c r="F39" s="9">
        <v>587700</v>
      </c>
      <c r="G39" s="9"/>
      <c r="H39" s="9">
        <f t="shared" si="1"/>
        <v>587700</v>
      </c>
    </row>
    <row r="40" spans="2:8" ht="33" customHeight="1">
      <c r="B40" s="22" t="s">
        <v>117</v>
      </c>
      <c r="C40" s="25"/>
      <c r="D40" s="30" t="s">
        <v>118</v>
      </c>
      <c r="E40" s="51" t="s">
        <v>89</v>
      </c>
      <c r="F40" s="60">
        <f>F41</f>
        <v>263300</v>
      </c>
      <c r="G40" s="60">
        <f>G41</f>
        <v>0</v>
      </c>
      <c r="H40" s="60">
        <f>H41</f>
        <v>263300</v>
      </c>
    </row>
    <row r="41" spans="2:8" ht="49.5" customHeight="1">
      <c r="B41" s="21" t="s">
        <v>8</v>
      </c>
      <c r="C41" s="52" t="s">
        <v>67</v>
      </c>
      <c r="D41" s="29" t="s">
        <v>120</v>
      </c>
      <c r="E41" s="35" t="s">
        <v>119</v>
      </c>
      <c r="F41" s="9">
        <v>263300</v>
      </c>
      <c r="G41" s="9"/>
      <c r="H41" s="9">
        <f t="shared" si="1"/>
        <v>263300</v>
      </c>
    </row>
    <row r="42" spans="2:8" ht="61.5" customHeight="1">
      <c r="B42" s="22" t="s">
        <v>103</v>
      </c>
      <c r="C42" s="25"/>
      <c r="D42" s="30" t="s">
        <v>104</v>
      </c>
      <c r="E42" s="55" t="s">
        <v>89</v>
      </c>
      <c r="F42" s="56">
        <f>F43</f>
        <v>1500000</v>
      </c>
      <c r="G42" s="56">
        <f>G43</f>
        <v>0</v>
      </c>
      <c r="H42" s="56">
        <f>H43</f>
        <v>1500000</v>
      </c>
    </row>
    <row r="43" spans="2:8" ht="47.25" customHeight="1">
      <c r="B43" s="21" t="s">
        <v>105</v>
      </c>
      <c r="C43" s="21" t="s">
        <v>106</v>
      </c>
      <c r="D43" s="31" t="s">
        <v>107</v>
      </c>
      <c r="E43" s="57" t="s">
        <v>108</v>
      </c>
      <c r="F43" s="58">
        <v>1500000</v>
      </c>
      <c r="G43" s="59"/>
      <c r="H43" s="58">
        <f>F43+G43</f>
        <v>1500000</v>
      </c>
    </row>
    <row r="44" spans="1:8" s="27" customFormat="1" ht="30.75" customHeight="1">
      <c r="A44" s="26"/>
      <c r="B44" s="22" t="s">
        <v>82</v>
      </c>
      <c r="C44" s="25"/>
      <c r="D44" s="30" t="s">
        <v>83</v>
      </c>
      <c r="E44" s="51" t="s">
        <v>89</v>
      </c>
      <c r="F44" s="36">
        <f>F45+F46</f>
        <v>0</v>
      </c>
      <c r="G44" s="36">
        <f>G45+G46</f>
        <v>2328600</v>
      </c>
      <c r="H44" s="36">
        <f>H45+H46</f>
        <v>2328600</v>
      </c>
    </row>
    <row r="45" spans="2:8" ht="33.75" customHeight="1">
      <c r="B45" s="24" t="s">
        <v>109</v>
      </c>
      <c r="C45" s="52" t="s">
        <v>85</v>
      </c>
      <c r="D45" s="45" t="s">
        <v>110</v>
      </c>
      <c r="E45" s="39" t="s">
        <v>80</v>
      </c>
      <c r="F45" s="9"/>
      <c r="G45" s="9">
        <v>1488600</v>
      </c>
      <c r="H45" s="9">
        <f>F45+G45</f>
        <v>1488600</v>
      </c>
    </row>
    <row r="46" spans="2:8" ht="31.5" customHeight="1">
      <c r="B46" s="21" t="s">
        <v>111</v>
      </c>
      <c r="C46" s="52" t="s">
        <v>85</v>
      </c>
      <c r="D46" s="45" t="s">
        <v>112</v>
      </c>
      <c r="E46" s="39" t="s">
        <v>80</v>
      </c>
      <c r="F46" s="9"/>
      <c r="G46" s="9">
        <v>840000</v>
      </c>
      <c r="H46" s="9">
        <f>F46+G46</f>
        <v>840000</v>
      </c>
    </row>
    <row r="47" spans="1:8" s="27" customFormat="1" ht="30.75" customHeight="1">
      <c r="A47" s="26"/>
      <c r="B47" s="22" t="s">
        <v>19</v>
      </c>
      <c r="C47" s="25"/>
      <c r="D47" s="33" t="s">
        <v>35</v>
      </c>
      <c r="E47" s="51" t="s">
        <v>89</v>
      </c>
      <c r="F47" s="36">
        <f>F48+F49+F50</f>
        <v>700000</v>
      </c>
      <c r="G47" s="36">
        <f>G48+G49+G50</f>
        <v>1050000</v>
      </c>
      <c r="H47" s="36">
        <f>H48+H49+H50</f>
        <v>1750000</v>
      </c>
    </row>
    <row r="48" spans="2:8" ht="47.25" customHeight="1">
      <c r="B48" s="21" t="s">
        <v>72</v>
      </c>
      <c r="C48" s="52" t="s">
        <v>94</v>
      </c>
      <c r="D48" s="31" t="s">
        <v>75</v>
      </c>
      <c r="E48" s="44" t="s">
        <v>73</v>
      </c>
      <c r="F48" s="9">
        <v>700000</v>
      </c>
      <c r="G48" s="9"/>
      <c r="H48" s="9">
        <f>F48+G48</f>
        <v>700000</v>
      </c>
    </row>
    <row r="49" spans="2:8" ht="33.75" customHeight="1">
      <c r="B49" s="21">
        <v>250903</v>
      </c>
      <c r="C49" s="52" t="s">
        <v>91</v>
      </c>
      <c r="D49" s="31" t="s">
        <v>20</v>
      </c>
      <c r="E49" s="38" t="s">
        <v>113</v>
      </c>
      <c r="F49" s="9"/>
      <c r="G49" s="9">
        <v>550000</v>
      </c>
      <c r="H49" s="9">
        <f>F49+G49</f>
        <v>550000</v>
      </c>
    </row>
    <row r="50" spans="2:8" ht="50.25" customHeight="1">
      <c r="B50" s="21">
        <v>250911</v>
      </c>
      <c r="C50" s="52" t="s">
        <v>90</v>
      </c>
      <c r="D50" s="31" t="s">
        <v>21</v>
      </c>
      <c r="E50" s="39" t="s">
        <v>114</v>
      </c>
      <c r="F50" s="9"/>
      <c r="G50" s="9">
        <v>500000</v>
      </c>
      <c r="H50" s="9">
        <f>F50+G50</f>
        <v>500000</v>
      </c>
    </row>
    <row r="51" spans="1:8" s="27" customFormat="1" ht="30.75" customHeight="1">
      <c r="A51" s="26"/>
      <c r="B51" s="22" t="s">
        <v>69</v>
      </c>
      <c r="C51" s="25"/>
      <c r="D51" s="33" t="s">
        <v>74</v>
      </c>
      <c r="E51" s="51" t="s">
        <v>89</v>
      </c>
      <c r="F51" s="36">
        <f>F52+F53</f>
        <v>0</v>
      </c>
      <c r="G51" s="36">
        <f>G52+G53</f>
        <v>186000</v>
      </c>
      <c r="H51" s="36">
        <f>H52+H53</f>
        <v>186000</v>
      </c>
    </row>
    <row r="52" spans="2:8" ht="35.25" customHeight="1">
      <c r="B52" s="21" t="s">
        <v>77</v>
      </c>
      <c r="C52" s="52" t="s">
        <v>87</v>
      </c>
      <c r="D52" s="31" t="s">
        <v>76</v>
      </c>
      <c r="E52" s="39" t="s">
        <v>80</v>
      </c>
      <c r="F52" s="9"/>
      <c r="G52" s="9">
        <v>40000</v>
      </c>
      <c r="H52" s="9">
        <f>F52+G52</f>
        <v>40000</v>
      </c>
    </row>
    <row r="53" spans="2:8" ht="47.25" customHeight="1">
      <c r="B53" s="21" t="s">
        <v>78</v>
      </c>
      <c r="C53" s="52" t="s">
        <v>86</v>
      </c>
      <c r="D53" s="31" t="s">
        <v>79</v>
      </c>
      <c r="E53" s="39" t="s">
        <v>81</v>
      </c>
      <c r="F53" s="9"/>
      <c r="G53" s="9">
        <v>146000</v>
      </c>
      <c r="H53" s="9">
        <f>F53+G53</f>
        <v>146000</v>
      </c>
    </row>
    <row r="54" spans="1:8" s="27" customFormat="1" ht="45.75" customHeight="1">
      <c r="A54" s="26"/>
      <c r="B54" s="22" t="s">
        <v>15</v>
      </c>
      <c r="C54" s="25"/>
      <c r="D54" s="30" t="s">
        <v>17</v>
      </c>
      <c r="E54" s="51" t="s">
        <v>89</v>
      </c>
      <c r="F54" s="36">
        <f>F55</f>
        <v>1510000</v>
      </c>
      <c r="G54" s="36">
        <f>G55</f>
        <v>0</v>
      </c>
      <c r="H54" s="36">
        <f>F54+G54</f>
        <v>1510000</v>
      </c>
    </row>
    <row r="55" spans="2:8" ht="33.75" customHeight="1">
      <c r="B55" s="21" t="s">
        <v>16</v>
      </c>
      <c r="C55" s="52" t="s">
        <v>92</v>
      </c>
      <c r="D55" s="32" t="s">
        <v>97</v>
      </c>
      <c r="E55" s="35" t="s">
        <v>18</v>
      </c>
      <c r="F55" s="9">
        <v>1510000</v>
      </c>
      <c r="G55" s="9"/>
      <c r="H55" s="9">
        <f>F55+G55</f>
        <v>1510000</v>
      </c>
    </row>
    <row r="56" spans="2:10" ht="33.75" customHeight="1">
      <c r="B56" s="10"/>
      <c r="C56" s="15"/>
      <c r="D56" s="46" t="s">
        <v>3</v>
      </c>
      <c r="E56" s="11"/>
      <c r="F56" s="47">
        <f>F6+F8+F10+F30+F44+F47+F51+F54+F40+F42+F27</f>
        <v>37275300</v>
      </c>
      <c r="G56" s="47">
        <f>G6+G8+G10+G30+G44+G47+G51+G54+G40+G42+G27</f>
        <v>3685550</v>
      </c>
      <c r="H56" s="47">
        <f>H6+H8+H10+H30+H44+H47+H51+H54+H40+H42+H27</f>
        <v>40960850</v>
      </c>
      <c r="J56" s="48">
        <f>F56+G56</f>
        <v>40960850</v>
      </c>
    </row>
    <row r="57" ht="34.5" customHeight="1"/>
    <row r="58" spans="2:9" ht="96.75" customHeight="1">
      <c r="B58" s="49"/>
      <c r="C58" s="70" t="s">
        <v>88</v>
      </c>
      <c r="D58" s="70"/>
      <c r="E58" s="49"/>
      <c r="F58" s="49"/>
      <c r="G58" s="50"/>
      <c r="H58" s="62" t="s">
        <v>121</v>
      </c>
      <c r="I58" s="61"/>
    </row>
    <row r="59" spans="2:16" ht="20.25" customHeight="1">
      <c r="B59" s="66"/>
      <c r="C59" s="66"/>
      <c r="D59" s="66"/>
      <c r="E59" s="66"/>
      <c r="F59" s="66"/>
      <c r="G59" s="66"/>
      <c r="H59" s="66"/>
      <c r="I59" s="20"/>
      <c r="J59" s="20"/>
      <c r="K59" s="20"/>
      <c r="L59" s="20"/>
      <c r="M59" s="20"/>
      <c r="N59" s="20"/>
      <c r="O59" s="20"/>
      <c r="P59" s="20"/>
    </row>
    <row r="60" spans="2:16" ht="19.5" customHeight="1">
      <c r="B60" s="66"/>
      <c r="C60" s="66"/>
      <c r="D60" s="66"/>
      <c r="E60" s="66"/>
      <c r="F60" s="66"/>
      <c r="G60" s="66"/>
      <c r="H60" s="66"/>
      <c r="I60" s="20"/>
      <c r="J60" s="20"/>
      <c r="K60" s="20"/>
      <c r="L60" s="20"/>
      <c r="M60" s="20"/>
      <c r="N60" s="20"/>
      <c r="O60" s="20"/>
      <c r="P60" s="20"/>
    </row>
  </sheetData>
  <sheetProtection/>
  <mergeCells count="6">
    <mergeCell ref="B59:H59"/>
    <mergeCell ref="B60:H60"/>
    <mergeCell ref="B1:H1"/>
    <mergeCell ref="F2:H2"/>
    <mergeCell ref="B3:H3"/>
    <mergeCell ref="C58:D58"/>
  </mergeCells>
  <printOptions/>
  <pageMargins left="0.6692913385826772" right="0.5118110236220472" top="0.35433070866141736" bottom="0.35433070866141736" header="0.35433070866141736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4" manualBreakCount="4">
    <brk id="18" max="7" man="1"/>
    <brk id="32" max="7" man="1"/>
    <brk id="50" max="7" man="1"/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AI</cp:lastModifiedBy>
  <cp:lastPrinted>2015-12-21T09:58:21Z</cp:lastPrinted>
  <dcterms:created xsi:type="dcterms:W3CDTF">2014-01-17T10:52:16Z</dcterms:created>
  <dcterms:modified xsi:type="dcterms:W3CDTF">2015-12-28T17:03:39Z</dcterms:modified>
  <cp:category/>
  <cp:version/>
  <cp:contentType/>
  <cp:contentStatus/>
</cp:coreProperties>
</file>